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7050" activeTab="0"/>
  </bookViews>
  <sheets>
    <sheet name="1380" sheetId="1" r:id="rId1"/>
    <sheet name="1330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<sst xmlns="http://schemas.openxmlformats.org/spreadsheetml/2006/main" count="84" uniqueCount="29">
  <si>
    <t>Alésage</t>
  </si>
  <si>
    <t>mm</t>
  </si>
  <si>
    <t>Diametre</t>
  </si>
  <si>
    <t>Course</t>
  </si>
  <si>
    <t>Hauteur</t>
  </si>
  <si>
    <t>Nb Cylindre</t>
  </si>
  <si>
    <t>Volume</t>
  </si>
  <si>
    <t>cc</t>
  </si>
  <si>
    <t>Volume Culasse</t>
  </si>
  <si>
    <t>Volume JDC</t>
  </si>
  <si>
    <t>Dish Piston</t>
  </si>
  <si>
    <t>Volume au dessus du piston</t>
  </si>
  <si>
    <t>Volume Piston 1er segment</t>
  </si>
  <si>
    <t>Cylindrée unitaire</t>
  </si>
  <si>
    <t>Cylindrée totale</t>
  </si>
  <si>
    <t>Volume Chambre</t>
  </si>
  <si>
    <t>Taux de compression</t>
  </si>
  <si>
    <t>Taux de compression recherché</t>
  </si>
  <si>
    <t>Volume Chambre Culasse</t>
  </si>
  <si>
    <t>Longueur Bielle</t>
  </si>
  <si>
    <t>RFA AAC</t>
  </si>
  <si>
    <t>°</t>
  </si>
  <si>
    <t>Taux de compression dynamique</t>
  </si>
  <si>
    <t>Ancien</t>
  </si>
  <si>
    <t>Nouveau</t>
  </si>
  <si>
    <t>Déplacement du Piston à RFA</t>
  </si>
  <si>
    <t>Surface Chambre de Combustion</t>
  </si>
  <si>
    <t>cm²</t>
  </si>
  <si>
    <t>Hauteur de rabottage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</si>
</sst>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7" xfId="0" applyBorder="1" applyAlignment="1">
      <alignment/>
    </xf>
    <xf numFmtId="2" fontId="2" fillId="3" borderId="8" xfId="0" applyNumberFormat="1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2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2" fontId="2" fillId="3" borderId="1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8" xfId="0" applyFont="1" applyFill="1" applyBorder="1" applyAlignment="1" applyProtection="1">
      <alignment/>
      <protection locked="0"/>
    </xf>
    <xf numFmtId="0" fontId="1" fillId="2" borderId="15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2" fontId="1" fillId="2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4" fillId="3" borderId="13" xfId="0" applyNumberFormat="1" applyFont="1" applyFill="1" applyBorder="1" applyAlignment="1">
      <alignment vertical="center"/>
    </xf>
    <xf numFmtId="2" fontId="4" fillId="3" borderId="18" xfId="0" applyNumberFormat="1" applyFont="1" applyFill="1" applyBorder="1" applyAlignment="1">
      <alignment vertical="center"/>
    </xf>
    <xf numFmtId="2" fontId="4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3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31.7109375" style="1" customWidth="1"/>
    <col min="2" max="2" width="12.00390625" style="2" bestFit="1" customWidth="1"/>
  </cols>
  <sheetData>
    <row r="3" ht="13.5" customHeight="1" thickBot="1"/>
    <row r="4" spans="1:7" ht="12.75">
      <c r="A4" s="3" t="s">
        <v>0</v>
      </c>
      <c r="B4" s="22">
        <v>73.5</v>
      </c>
      <c r="C4" s="4" t="s">
        <v>1</v>
      </c>
      <c r="E4" s="28" t="s">
        <v>2</v>
      </c>
      <c r="F4" s="22">
        <v>73.5</v>
      </c>
      <c r="G4" s="4" t="s">
        <v>1</v>
      </c>
    </row>
    <row r="5" spans="1:7" ht="12.75">
      <c r="A5" s="5" t="s">
        <v>3</v>
      </c>
      <c r="B5" s="23">
        <v>81.33</v>
      </c>
      <c r="C5" s="6" t="s">
        <v>1</v>
      </c>
      <c r="E5" s="29" t="s">
        <v>4</v>
      </c>
      <c r="F5" s="23">
        <v>0.36</v>
      </c>
      <c r="G5" s="6" t="s">
        <v>1</v>
      </c>
    </row>
    <row r="6" spans="1:7" ht="13.5" thickBot="1">
      <c r="A6" s="5" t="s">
        <v>5</v>
      </c>
      <c r="B6" s="23">
        <v>4</v>
      </c>
      <c r="C6" s="6"/>
      <c r="E6" s="30" t="s">
        <v>6</v>
      </c>
      <c r="F6" s="11">
        <f>F4*F4/100/4*PI()*F5/10</f>
        <v>1.5274502021569913</v>
      </c>
      <c r="G6" s="9" t="s">
        <v>7</v>
      </c>
    </row>
    <row r="7" spans="1:3" ht="12.75">
      <c r="A7" s="5" t="s">
        <v>8</v>
      </c>
      <c r="B7" s="23">
        <v>24.8</v>
      </c>
      <c r="C7" s="6" t="s">
        <v>7</v>
      </c>
    </row>
    <row r="8" spans="1:3" ht="12.75">
      <c r="A8" s="5" t="s">
        <v>9</v>
      </c>
      <c r="B8" s="23">
        <v>3.5</v>
      </c>
      <c r="C8" s="6" t="s">
        <v>7</v>
      </c>
    </row>
    <row r="9" spans="1:3" ht="12.75">
      <c r="A9" s="5" t="s">
        <v>10</v>
      </c>
      <c r="B9" s="23">
        <v>7</v>
      </c>
      <c r="C9" s="6" t="s">
        <v>7</v>
      </c>
    </row>
    <row r="10" spans="1:3" ht="12.75">
      <c r="A10" s="5" t="s">
        <v>11</v>
      </c>
      <c r="B10" s="23">
        <v>1.52</v>
      </c>
      <c r="C10" s="6" t="s">
        <v>7</v>
      </c>
    </row>
    <row r="11" spans="1:3" ht="13.5" customHeight="1" thickBot="1">
      <c r="A11" s="7" t="s">
        <v>12</v>
      </c>
      <c r="B11" s="24">
        <v>0</v>
      </c>
      <c r="C11" s="9" t="s">
        <v>7</v>
      </c>
    </row>
    <row r="12" ht="13.5" customHeight="1" thickBot="1"/>
    <row r="13" spans="1:3" ht="12.75">
      <c r="A13" s="3" t="s">
        <v>13</v>
      </c>
      <c r="B13" s="10">
        <f>B4*B4/4/100*PI()*B5/10</f>
        <v>345.0764581706336</v>
      </c>
      <c r="C13" s="4" t="s">
        <v>7</v>
      </c>
    </row>
    <row r="14" spans="1:3" ht="13.5" customHeight="1" thickBot="1">
      <c r="A14" s="7" t="s">
        <v>14</v>
      </c>
      <c r="B14" s="11">
        <f>B13*4</f>
        <v>1380.3058326825344</v>
      </c>
      <c r="C14" s="9" t="s">
        <v>7</v>
      </c>
    </row>
    <row r="15" ht="13.5" customHeight="1" thickBot="1"/>
    <row r="16" spans="1:3" ht="13.5" customHeight="1" thickBot="1">
      <c r="A16" s="12" t="s">
        <v>15</v>
      </c>
      <c r="B16" s="13">
        <f>B7+B8+B9+B10+B11</f>
        <v>36.82</v>
      </c>
      <c r="C16" s="14" t="s">
        <v>7</v>
      </c>
    </row>
    <row r="17" ht="11.25" customHeight="1" thickBot="1"/>
    <row r="18" spans="1:2" ht="13.5" customHeight="1" thickBot="1">
      <c r="A18" s="15" t="s">
        <v>16</v>
      </c>
      <c r="B18" s="37">
        <f>(B13+B16)/B16</f>
        <v>10.37198419800743</v>
      </c>
    </row>
    <row r="19" ht="13.5" customHeight="1" thickBot="1">
      <c r="B19" s="17"/>
    </row>
    <row r="20" spans="1:3" ht="12.75">
      <c r="A20" s="3" t="s">
        <v>17</v>
      </c>
      <c r="B20" s="25">
        <v>11.35</v>
      </c>
      <c r="C20" s="4"/>
    </row>
    <row r="21" spans="1:3" ht="13.5" customHeight="1" thickBot="1">
      <c r="A21" s="32" t="s">
        <v>18</v>
      </c>
      <c r="B21" s="38">
        <f>B13/(B20-1)-B8-B9-B10-B11</f>
        <v>21.320720596196484</v>
      </c>
      <c r="C21" s="33" t="s">
        <v>7</v>
      </c>
    </row>
    <row r="22" spans="1:3" ht="13.5" customHeight="1">
      <c r="A22" s="34" t="s">
        <v>26</v>
      </c>
      <c r="B22" s="36">
        <v>33.47</v>
      </c>
      <c r="C22" s="4" t="s">
        <v>27</v>
      </c>
    </row>
    <row r="23" spans="1:3" ht="13.5" customHeight="1" thickBot="1">
      <c r="A23" s="35" t="s">
        <v>28</v>
      </c>
      <c r="B23" s="39">
        <f>(B7-B21)/B22*10</f>
        <v>1.0395217818355293</v>
      </c>
      <c r="C23" s="9" t="s">
        <v>1</v>
      </c>
    </row>
    <row r="24" spans="1:3" ht="13.5" customHeight="1">
      <c r="A24" s="18"/>
      <c r="B24" s="31"/>
      <c r="C24" s="19"/>
    </row>
    <row r="25" ht="13.5" customHeight="1" thickBot="1"/>
    <row r="26" spans="1:3" ht="12.75">
      <c r="A26" s="3" t="s">
        <v>19</v>
      </c>
      <c r="B26" s="22">
        <v>146</v>
      </c>
      <c r="C26" s="4" t="s">
        <v>1</v>
      </c>
    </row>
    <row r="27" spans="1:3" ht="13.5" customHeight="1" thickBot="1">
      <c r="A27" s="7" t="s">
        <v>20</v>
      </c>
      <c r="B27" s="8">
        <v>76</v>
      </c>
      <c r="C27" s="9" t="s">
        <v>21</v>
      </c>
    </row>
    <row r="28" spans="1:3" ht="13.5" customHeight="1" thickBot="1">
      <c r="A28" s="18"/>
      <c r="B28" s="27"/>
      <c r="C28" s="19"/>
    </row>
    <row r="29" spans="2:3" ht="13.5" customHeight="1" thickBot="1">
      <c r="B29" s="21" t="s">
        <v>23</v>
      </c>
      <c r="C29" s="20" t="s">
        <v>24</v>
      </c>
    </row>
    <row r="30" spans="1:3" ht="13.5" customHeight="1" thickBot="1">
      <c r="A30" s="15" t="s">
        <v>22</v>
      </c>
      <c r="B30" s="16">
        <f>((B4*B4/4/100*PI()*(B5-B33)/10)+B16)/B16</f>
        <v>7.2393113017944515</v>
      </c>
      <c r="C30" s="16">
        <f>((B4*B4/4/100*PI()*(B5-B33)/10)+(B16-B7+B21))/(B16-B7+B21)</f>
        <v>7.890416224485547</v>
      </c>
    </row>
    <row r="33" spans="1:3" ht="12.75">
      <c r="A33" s="1" t="s">
        <v>25</v>
      </c>
      <c r="B33" s="26">
        <f>(B5/2*COS(B27))-B26*COS((ATAN(B5/2*SIN(B27))))</f>
        <v>27.185309030201978</v>
      </c>
      <c r="C33" t="s">
        <v>1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0"/>
  <sheetViews>
    <sheetView workbookViewId="0" topLeftCell="A1">
      <selection activeCell="B20" sqref="B20"/>
    </sheetView>
  </sheetViews>
  <sheetFormatPr defaultColWidth="11.421875" defaultRowHeight="12.75"/>
  <cols>
    <col min="1" max="1" width="31.7109375" style="1" customWidth="1"/>
    <col min="2" max="2" width="12.00390625" style="2" bestFit="1" customWidth="1"/>
  </cols>
  <sheetData>
    <row r="3" ht="13.5" customHeight="1" thickBot="1"/>
    <row r="4" spans="1:7" ht="12.75">
      <c r="A4" s="3" t="s">
        <v>0</v>
      </c>
      <c r="B4" s="22">
        <v>72.134</v>
      </c>
      <c r="C4" s="4" t="s">
        <v>1</v>
      </c>
      <c r="E4" s="28" t="s">
        <v>2</v>
      </c>
      <c r="F4" s="22">
        <v>73.5</v>
      </c>
      <c r="G4" s="4" t="s">
        <v>1</v>
      </c>
    </row>
    <row r="5" spans="1:7" ht="12.75">
      <c r="A5" s="5" t="s">
        <v>3</v>
      </c>
      <c r="B5" s="23">
        <v>81.33</v>
      </c>
      <c r="C5" s="6" t="s">
        <v>1</v>
      </c>
      <c r="E5" s="29" t="s">
        <v>4</v>
      </c>
      <c r="F5" s="23">
        <v>0.36</v>
      </c>
      <c r="G5" s="6" t="s">
        <v>1</v>
      </c>
    </row>
    <row r="6" spans="1:7" ht="13.5" thickBot="1">
      <c r="A6" s="5" t="s">
        <v>5</v>
      </c>
      <c r="B6" s="23">
        <v>4</v>
      </c>
      <c r="C6" s="6"/>
      <c r="E6" s="30" t="s">
        <v>6</v>
      </c>
      <c r="F6" s="11">
        <f>F4*F4/100/4*PI()*F5/10</f>
        <v>1.5274502021569913</v>
      </c>
      <c r="G6" s="9" t="s">
        <v>7</v>
      </c>
    </row>
    <row r="7" spans="1:3" ht="12.75">
      <c r="A7" s="5" t="s">
        <v>8</v>
      </c>
      <c r="B7" s="23">
        <v>21.4</v>
      </c>
      <c r="C7" s="6" t="s">
        <v>7</v>
      </c>
    </row>
    <row r="8" spans="1:3" ht="12.75">
      <c r="A8" s="5" t="s">
        <v>9</v>
      </c>
      <c r="B8" s="23">
        <v>3.5</v>
      </c>
      <c r="C8" s="6" t="s">
        <v>7</v>
      </c>
    </row>
    <row r="9" spans="1:3" ht="12.75">
      <c r="A9" s="5" t="s">
        <v>10</v>
      </c>
      <c r="B9" s="23">
        <v>6</v>
      </c>
      <c r="C9" s="6" t="s">
        <v>7</v>
      </c>
    </row>
    <row r="10" spans="1:3" ht="12.75">
      <c r="A10" s="5" t="s">
        <v>11</v>
      </c>
      <c r="B10" s="23">
        <v>1.52</v>
      </c>
      <c r="C10" s="6" t="s">
        <v>7</v>
      </c>
    </row>
    <row r="11" spans="1:3" ht="13.5" customHeight="1" thickBot="1">
      <c r="A11" s="7" t="s">
        <v>12</v>
      </c>
      <c r="B11" s="24">
        <v>0</v>
      </c>
      <c r="C11" s="9" t="s">
        <v>7</v>
      </c>
    </row>
    <row r="12" ht="13.5" customHeight="1" thickBot="1"/>
    <row r="13" spans="1:3" ht="12.75">
      <c r="A13" s="3" t="s">
        <v>13</v>
      </c>
      <c r="B13" s="10">
        <f>B4*B4/4/100*PI()*B5/10</f>
        <v>332.3691333585651</v>
      </c>
      <c r="C13" s="4" t="s">
        <v>7</v>
      </c>
    </row>
    <row r="14" spans="1:3" ht="13.5" customHeight="1" thickBot="1">
      <c r="A14" s="7" t="s">
        <v>14</v>
      </c>
      <c r="B14" s="11">
        <f>B13*4</f>
        <v>1329.4765334342603</v>
      </c>
      <c r="C14" s="9" t="s">
        <v>7</v>
      </c>
    </row>
    <row r="15" ht="13.5" customHeight="1" thickBot="1"/>
    <row r="16" spans="1:3" ht="13.5" customHeight="1" thickBot="1">
      <c r="A16" s="12" t="s">
        <v>15</v>
      </c>
      <c r="B16" s="13">
        <f>B7+B8+B9+B10+B11</f>
        <v>32.42</v>
      </c>
      <c r="C16" s="14" t="s">
        <v>7</v>
      </c>
    </row>
    <row r="17" ht="13.5" customHeight="1" thickBot="1"/>
    <row r="18" spans="1:2" ht="13.5" customHeight="1" thickBot="1">
      <c r="A18" s="15" t="s">
        <v>16</v>
      </c>
      <c r="B18" s="16">
        <f>(B13+B16)/B16</f>
        <v>11.251978203533778</v>
      </c>
    </row>
    <row r="19" ht="13.5" customHeight="1" thickBot="1">
      <c r="B19" s="17"/>
    </row>
    <row r="20" spans="1:3" ht="12.75">
      <c r="A20" s="3" t="s">
        <v>17</v>
      </c>
      <c r="B20" s="25">
        <v>11.5</v>
      </c>
      <c r="C20" s="4"/>
    </row>
    <row r="21" spans="1:3" ht="13.5" customHeight="1" thickBot="1">
      <c r="A21" s="7" t="s">
        <v>18</v>
      </c>
      <c r="B21" s="11">
        <f>B13/(B20-1)-B8-B9-B10-B11</f>
        <v>20.6342031770062</v>
      </c>
      <c r="C21" s="9" t="s">
        <v>7</v>
      </c>
    </row>
    <row r="22" ht="13.5" customHeight="1" thickBot="1"/>
    <row r="23" spans="1:3" ht="12.75">
      <c r="A23" s="3" t="s">
        <v>19</v>
      </c>
      <c r="B23" s="22">
        <v>146</v>
      </c>
      <c r="C23" s="4" t="s">
        <v>1</v>
      </c>
    </row>
    <row r="24" spans="1:3" ht="13.5" customHeight="1" thickBot="1">
      <c r="A24" s="7" t="s">
        <v>20</v>
      </c>
      <c r="B24" s="8">
        <v>63</v>
      </c>
      <c r="C24" s="9" t="s">
        <v>21</v>
      </c>
    </row>
    <row r="25" spans="1:3" ht="13.5" customHeight="1" thickBot="1">
      <c r="A25" s="18"/>
      <c r="B25" s="27"/>
      <c r="C25" s="19"/>
    </row>
    <row r="26" spans="2:3" ht="13.5" customHeight="1" thickBot="1">
      <c r="B26" s="21" t="s">
        <v>23</v>
      </c>
      <c r="C26" s="20" t="s">
        <v>24</v>
      </c>
    </row>
    <row r="27" spans="1:3" ht="13.5" customHeight="1" thickBot="1">
      <c r="A27" s="15" t="s">
        <v>22</v>
      </c>
      <c r="B27" s="16">
        <f>((B4*B4/4/100*PI()*(B5-B30)/10)+B16)/B16</f>
        <v>8.873813490620918</v>
      </c>
      <c r="C27" s="16">
        <f>((B4*B4/4/100*PI()*(B5-B30)/10)+(B16-B7+B21))/(B16-B7+B21)</f>
        <v>9.064301348497033</v>
      </c>
    </row>
    <row r="30" spans="1:3" ht="12.75">
      <c r="A30" s="1" t="s">
        <v>25</v>
      </c>
      <c r="B30" s="26">
        <f>(B5/2*COS(B24))-B23*COS((ATAN(B5/2*SIN(B24))))</f>
        <v>18.866225840641548</v>
      </c>
      <c r="C30" t="s">
        <v>1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</dc:creator>
  <cp:keywords/>
  <dc:description/>
  <cp:lastModifiedBy>Lud</cp:lastModifiedBy>
  <dcterms:created xsi:type="dcterms:W3CDTF">2005-08-07T19:50:54Z</dcterms:created>
  <dcterms:modified xsi:type="dcterms:W3CDTF">2005-08-13T10:48:16Z</dcterms:modified>
  <cp:category/>
  <cp:version/>
  <cp:contentType/>
  <cp:contentStatus/>
</cp:coreProperties>
</file>